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glo5\Desktop\INF. FINANCIERA 4TO. TRIM-19 07022020\"/>
    </mc:Choice>
  </mc:AlternateContent>
  <bookViews>
    <workbookView xWindow="0" yWindow="0" windowWidth="20730" windowHeight="11760"/>
  </bookViews>
  <sheets>
    <sheet name="EAI" sheetId="4" r:id="rId1"/>
  </sheets>
  <definedNames>
    <definedName name="_xlnm._FilterDatabase" localSheetId="0" hidden="1">EAI!#REF!</definedName>
    <definedName name="_xlnm.Print_Area" localSheetId="0">EAI!$A$1:$H$44</definedName>
  </definedNames>
  <calcPr calcId="152511"/>
  <fileRecoveryPr autoRecover="0"/>
</workbook>
</file>

<file path=xl/calcChain.xml><?xml version="1.0" encoding="utf-8"?>
<calcChain xmlns="http://schemas.openxmlformats.org/spreadsheetml/2006/main">
  <c r="H38" i="4" l="1"/>
  <c r="H37" i="4" s="1"/>
  <c r="H39" i="4" s="1"/>
  <c r="E38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E31" i="4" s="1"/>
  <c r="H32" i="4"/>
  <c r="E32" i="4"/>
  <c r="H31" i="4"/>
  <c r="G31" i="4"/>
  <c r="F31" i="4"/>
  <c r="D31" i="4"/>
  <c r="C31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H22" i="4"/>
  <c r="E22" i="4"/>
  <c r="E21" i="4" s="1"/>
  <c r="H21" i="4"/>
  <c r="G21" i="4"/>
  <c r="F21" i="4"/>
  <c r="D21" i="4"/>
  <c r="C21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E16" i="4" s="1"/>
  <c r="H5" i="4"/>
  <c r="H16" i="4" s="1"/>
  <c r="E5" i="4"/>
  <c r="E39" i="4" l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<sst xmlns="http://schemas.openxmlformats.org/spreadsheetml/2006/main" count="99" uniqueCount="51">
  <si>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</si>
  <si>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</si>
  <si>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</si>
  <si>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</si>
  <si>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</si>
  <si>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</si>
  <si>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</si>
  <si>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</si>
  <si>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</si>
  <si>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</si>
  <si>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</si>
  <si>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</si>
  <si>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</si>
  <si>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</si>
  <si>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</si>
  <si>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</si>
  <si>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</si>
  <si>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</si>
  <si>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</si>
  <si>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</si>
  <si>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</si>
  <si>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</si>
  <si>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</si>
  <si>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</si>
  <si>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</si>
  <si>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</si>
  <si>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</si>
  <si>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</si>
  <si>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</si>
  <si>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</si>
  <si>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</si>
  <si>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</si>
  <si>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</si>
  <si>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</si>
  <si>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</si>
  <si>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</si>
  <si>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</si>
  <si>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</si>
  <si>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</si>
  <si>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</si>
  <si>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</si>
  <si>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</si>
  <si>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</si>
  <si>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</si>
  <si>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</si>
  <si>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</si>
  <si>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MUNICIPIO DE SALAMANCA, GUANAJUATO.
ESTADO ANALÍTICO DE INGRESOS
DEL 1 DE ENERO AL 31 DE DICIEMBRE DEL 2019</t>
  </si>
  <si>
    <t>C.P. HUMBERTO RAZO ARTEAGA</t>
  </si>
  <si>
    <t>LIC. Y M.F. CANDELARIA CAMPOS CISNEROS</t>
  </si>
  <si>
    <t>TESORERO MUNICIPAL</t>
  </si>
  <si>
    <t>DIRECTORA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</si>
</sst>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8"/>
      <color theme="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1" fillId="0" borderId="0" xfId="8" applyNumberFormat="1" applyFont="1" applyFill="1" applyBorder="1" applyAlignment="1" applyProtection="1">
      <alignment vertical="top"/>
      <protection locked="0"/>
    </xf>
    <xf numFmtId="4" fontId="13" fillId="0" borderId="12" xfId="8" applyNumberFormat="1" applyFont="1" applyFill="1" applyBorder="1" applyAlignment="1" applyProtection="1">
      <alignment vertical="top"/>
      <protection locked="0"/>
    </xf>
    <xf numFmtId="4" fontId="13" fillId="0" borderId="14" xfId="8" applyNumberFormat="1" applyFont="1" applyFill="1" applyBorder="1" applyAlignment="1" applyProtection="1">
      <alignment vertical="top"/>
      <protection locked="0"/>
    </xf>
    <xf numFmtId="4" fontId="13" fillId="0" borderId="13" xfId="8" applyNumberFormat="1" applyFont="1" applyFill="1" applyBorder="1" applyAlignment="1" applyProtection="1">
      <alignment vertical="top"/>
      <protection locked="0"/>
    </xf>
    <xf numFmtId="4" fontId="1" fillId="0" borderId="7" xfId="8" applyNumberFormat="1" applyFont="1" applyFill="1" applyBorder="1" applyAlignment="1" applyProtection="1">
      <alignment vertical="top"/>
      <protection locked="0"/>
    </xf>
    <xf numFmtId="4" fontId="1" fillId="0" borderId="9" xfId="8" applyNumberFormat="1" applyFont="1" applyFill="1" applyBorder="1" applyAlignment="1" applyProtection="1">
      <alignment vertical="top"/>
      <protection locked="0"/>
    </xf>
    <xf numFmtId="4" fontId="1" fillId="0" borderId="12" xfId="8" applyNumberFormat="1" applyFont="1" applyFill="1" applyBorder="1" applyAlignment="1" applyProtection="1">
      <alignment vertical="top"/>
      <protection locked="0"/>
    </xf>
    <xf numFmtId="4" fontId="12" fillId="0" borderId="12" xfId="8" applyNumberFormat="1" applyFont="1" applyFill="1" applyBorder="1" applyAlignment="1" applyProtection="1">
      <alignment vertical="top"/>
      <protection locked="0"/>
    </xf>
    <xf numFmtId="4" fontId="1" fillId="0" borderId="14" xfId="8" applyNumberFormat="1" applyFont="1" applyFill="1" applyBorder="1" applyAlignment="1" applyProtection="1">
      <alignment vertical="top"/>
      <protection locked="0"/>
    </xf>
    <xf numFmtId="4" fontId="12" fillId="0" borderId="14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14" fillId="0" borderId="0" xfId="0" applyFont="1" applyAlignment="1" applyProtection="1">
      <alignment horizontal="center"/>
      <protection locked="0"/>
    </xf>
    <xf numFmtId="0" fontId="13" fillId="0" borderId="0" xfId="0" applyFont="1"/>
    <xf numFmtId="0" fontId="12" fillId="0" borderId="0" xfId="9" applyFont="1" applyFill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3" fillId="0" borderId="0" xfId="0" applyFont="1"/>
    <xf numFmtId="0" fontId="12" fillId="0" borderId="0" xfId="9" applyFont="1" applyFill="1" applyBorder="1" applyAlignment="1" applyProtection="1">
      <alignment horizontal="center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12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33">
    <cellStyle name="=C:\WINNT\SYSTEM32\COMMAND.COM" xfId="1"/>
    <cellStyle name="Euro" xfId="2"/>
    <cellStyle name="Millares 2" xfId="3"/>
    <cellStyle name="Millares 2 2" xfId="4"/>
    <cellStyle name="Millares 2 2 2" xfId="29"/>
    <cellStyle name="Millares 2 2 3" xfId="24"/>
    <cellStyle name="Millares 2 2 4" xfId="19"/>
    <cellStyle name="Millares 2 3" xfId="5"/>
    <cellStyle name="Millares 2 3 2" xfId="30"/>
    <cellStyle name="Millares 2 3 3" xfId="25"/>
    <cellStyle name="Millares 2 3 4" xfId="20"/>
    <cellStyle name="Millares 2 4" xfId="28"/>
    <cellStyle name="Millares 2 5" xfId="23"/>
    <cellStyle name="Millares 2 6" xfId="18"/>
    <cellStyle name="Millares 3" xfId="6"/>
    <cellStyle name="Millares 3 2" xfId="31"/>
    <cellStyle name="Millares 3 3" xfId="26"/>
    <cellStyle name="Millares 3 4" xfId="21"/>
    <cellStyle name="Moneda 2" xfId="7"/>
    <cellStyle name="Moneda 2 2" xfId="32"/>
    <cellStyle name="Moneda 2 3" xfId="27"/>
    <cellStyle name="Moneda 2 4" xfId="22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GridLines="0" tabSelected="1" zoomScaleNormal="100" workbookViewId="0">
      <selection activeCell="E31" sqref="E31"/>
    </sheetView>
  </sheetViews>
  <sheetFormatPr baseColWidth="10" defaultRowHeight="11.25" x14ac:dyDescent="0.2"/>
  <cols>
    <col min="1" max="1" width="1.83203125" style="2" customWidth="1"/>
    <col min="2" max="2" width="60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4" t="s">
        <v>46</v>
      </c>
      <c r="B1" s="55"/>
      <c r="C1" s="55"/>
      <c r="D1" s="55"/>
      <c r="E1" s="55"/>
      <c r="F1" s="55"/>
      <c r="G1" s="55"/>
      <c r="H1" s="56"/>
    </row>
    <row r="2" spans="1:9" s="3" customFormat="1" x14ac:dyDescent="0.2">
      <c r="A2" s="57" t="s">
        <v>14</v>
      </c>
      <c r="B2" s="58"/>
      <c r="C2" s="55" t="s">
        <v>22</v>
      </c>
      <c r="D2" s="55"/>
      <c r="E2" s="55"/>
      <c r="F2" s="55"/>
      <c r="G2" s="55"/>
      <c r="H2" s="63" t="s">
        <v>19</v>
      </c>
    </row>
    <row r="3" spans="1:9" s="1" customFormat="1" ht="24.95" customHeight="1" x14ac:dyDescent="0.2">
      <c r="A3" s="59"/>
      <c r="B3" s="60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4"/>
    </row>
    <row r="4" spans="1:9" s="1" customFormat="1" x14ac:dyDescent="0.2">
      <c r="A4" s="61"/>
      <c r="B4" s="62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ht="12.75" x14ac:dyDescent="0.2">
      <c r="A5" s="24"/>
      <c r="B5" s="33" t="s">
        <v>0</v>
      </c>
      <c r="C5" s="36">
        <v>105612000</v>
      </c>
      <c r="D5" s="36">
        <v>-3947253.52</v>
      </c>
      <c r="E5" s="36">
        <f>C5+D5</f>
        <v>101664746.48</v>
      </c>
      <c r="F5" s="36">
        <v>101664746.48</v>
      </c>
      <c r="G5" s="36">
        <v>101666530.48</v>
      </c>
      <c r="H5" s="36">
        <f>G5-C5</f>
        <v>-3945469.5199999958</v>
      </c>
      <c r="I5" s="35" t="s">
        <v>34</v>
      </c>
    </row>
    <row r="6" spans="1:9" ht="12.75" x14ac:dyDescent="0.2">
      <c r="A6" s="25"/>
      <c r="B6" s="34" t="s">
        <v>1</v>
      </c>
      <c r="C6" s="37">
        <v>0</v>
      </c>
      <c r="D6" s="37">
        <v>0</v>
      </c>
      <c r="E6" s="37">
        <f t="shared" ref="E6:E14" si="0">C6+D6</f>
        <v>0</v>
      </c>
      <c r="F6" s="37">
        <v>0</v>
      </c>
      <c r="G6" s="37">
        <v>0</v>
      </c>
      <c r="H6" s="37">
        <f t="shared" ref="H6:H14" si="1">G6-C6</f>
        <v>0</v>
      </c>
      <c r="I6" s="35" t="s">
        <v>44</v>
      </c>
    </row>
    <row r="7" spans="1:9" ht="12.75" x14ac:dyDescent="0.2">
      <c r="A7" s="24"/>
      <c r="B7" s="33" t="s">
        <v>2</v>
      </c>
      <c r="C7" s="37">
        <v>0</v>
      </c>
      <c r="D7" s="37">
        <v>0</v>
      </c>
      <c r="E7" s="37">
        <f t="shared" si="0"/>
        <v>0</v>
      </c>
      <c r="F7" s="37">
        <v>0</v>
      </c>
      <c r="G7" s="37">
        <v>0</v>
      </c>
      <c r="H7" s="37">
        <f t="shared" si="1"/>
        <v>0</v>
      </c>
      <c r="I7" s="35" t="s">
        <v>35</v>
      </c>
    </row>
    <row r="8" spans="1:9" ht="12.75" x14ac:dyDescent="0.2">
      <c r="A8" s="24"/>
      <c r="B8" s="33" t="s">
        <v>3</v>
      </c>
      <c r="C8" s="37">
        <v>89403600</v>
      </c>
      <c r="D8" s="37">
        <v>-24597623.48</v>
      </c>
      <c r="E8" s="37">
        <f t="shared" si="0"/>
        <v>64805976.519999996</v>
      </c>
      <c r="F8" s="37">
        <v>64805976.390000001</v>
      </c>
      <c r="G8" s="37">
        <v>64805976.390000001</v>
      </c>
      <c r="H8" s="37">
        <f t="shared" si="1"/>
        <v>-24597623.609999999</v>
      </c>
      <c r="I8" s="35" t="s">
        <v>36</v>
      </c>
    </row>
    <row r="9" spans="1:9" ht="12.75" x14ac:dyDescent="0.2">
      <c r="A9" s="24"/>
      <c r="B9" s="33" t="s">
        <v>4</v>
      </c>
      <c r="C9" s="37">
        <v>9890400</v>
      </c>
      <c r="D9" s="37">
        <v>3117529.68</v>
      </c>
      <c r="E9" s="37">
        <f t="shared" si="0"/>
        <v>13007929.68</v>
      </c>
      <c r="F9" s="37">
        <v>13007929.68</v>
      </c>
      <c r="G9" s="37">
        <v>13007929.68</v>
      </c>
      <c r="H9" s="37">
        <f t="shared" si="1"/>
        <v>3117529.6799999997</v>
      </c>
      <c r="I9" s="35" t="s">
        <v>37</v>
      </c>
    </row>
    <row r="10" spans="1:9" ht="12.75" x14ac:dyDescent="0.2">
      <c r="A10" s="25"/>
      <c r="B10" s="34" t="s">
        <v>5</v>
      </c>
      <c r="C10" s="37">
        <v>34944000</v>
      </c>
      <c r="D10" s="37">
        <v>-8677809.0800000001</v>
      </c>
      <c r="E10" s="37">
        <f t="shared" si="0"/>
        <v>26266190.920000002</v>
      </c>
      <c r="F10" s="37">
        <v>26265912.670000002</v>
      </c>
      <c r="G10" s="37">
        <v>26091924.469999999</v>
      </c>
      <c r="H10" s="37">
        <f t="shared" si="1"/>
        <v>-8852075.5300000012</v>
      </c>
      <c r="I10" s="35" t="s">
        <v>38</v>
      </c>
    </row>
    <row r="11" spans="1:9" ht="12.75" x14ac:dyDescent="0.2">
      <c r="A11" s="30"/>
      <c r="B11" s="33" t="s">
        <v>24</v>
      </c>
      <c r="C11" s="37">
        <v>0</v>
      </c>
      <c r="D11" s="37">
        <v>0</v>
      </c>
      <c r="E11" s="37">
        <f t="shared" si="0"/>
        <v>0</v>
      </c>
      <c r="F11" s="37">
        <v>0</v>
      </c>
      <c r="G11" s="37">
        <v>0</v>
      </c>
      <c r="H11" s="37">
        <f t="shared" si="1"/>
        <v>0</v>
      </c>
      <c r="I11" s="35" t="s">
        <v>39</v>
      </c>
    </row>
    <row r="12" spans="1:9" ht="22.5" x14ac:dyDescent="0.2">
      <c r="A12" s="30"/>
      <c r="B12" s="33" t="s">
        <v>25</v>
      </c>
      <c r="C12" s="37">
        <v>544718697.46000004</v>
      </c>
      <c r="D12" s="37">
        <v>107076741.67</v>
      </c>
      <c r="E12" s="37">
        <f t="shared" si="0"/>
        <v>651795439.13</v>
      </c>
      <c r="F12" s="37">
        <v>672712279.48000002</v>
      </c>
      <c r="G12" s="37">
        <v>673120929.89999998</v>
      </c>
      <c r="H12" s="37">
        <f t="shared" si="1"/>
        <v>128402232.43999994</v>
      </c>
      <c r="I12" s="35" t="s">
        <v>40</v>
      </c>
    </row>
    <row r="13" spans="1:9" ht="22.5" x14ac:dyDescent="0.2">
      <c r="A13" s="30"/>
      <c r="B13" s="33" t="s">
        <v>26</v>
      </c>
      <c r="C13" s="37">
        <v>0</v>
      </c>
      <c r="D13" s="37">
        <v>0</v>
      </c>
      <c r="E13" s="37">
        <f t="shared" si="0"/>
        <v>0</v>
      </c>
      <c r="F13" s="37">
        <v>0</v>
      </c>
      <c r="G13" s="37">
        <v>0</v>
      </c>
      <c r="H13" s="37">
        <f t="shared" si="1"/>
        <v>0</v>
      </c>
      <c r="I13" s="35" t="s">
        <v>41</v>
      </c>
    </row>
    <row r="14" spans="1:9" ht="12.75" x14ac:dyDescent="0.2">
      <c r="A14" s="24"/>
      <c r="B14" s="33" t="s">
        <v>6</v>
      </c>
      <c r="C14" s="37">
        <v>0</v>
      </c>
      <c r="D14" s="37">
        <v>117631215.19</v>
      </c>
      <c r="E14" s="37">
        <f t="shared" si="0"/>
        <v>117631215.19</v>
      </c>
      <c r="F14" s="37">
        <v>9586398.0899999999</v>
      </c>
      <c r="G14" s="37">
        <v>9586398.0899999999</v>
      </c>
      <c r="H14" s="37">
        <f t="shared" si="1"/>
        <v>9586398.0899999999</v>
      </c>
      <c r="I14" s="35" t="s">
        <v>42</v>
      </c>
    </row>
    <row r="15" spans="1:9" ht="12.75" x14ac:dyDescent="0.2">
      <c r="A15" s="24"/>
      <c r="C15" s="38"/>
      <c r="D15" s="38"/>
      <c r="E15" s="38"/>
      <c r="F15" s="38"/>
      <c r="G15" s="38"/>
      <c r="H15" s="38"/>
      <c r="I15" s="35" t="s">
        <v>43</v>
      </c>
    </row>
    <row r="16" spans="1:9" ht="12.75" x14ac:dyDescent="0.2">
      <c r="A16" s="9"/>
      <c r="B16" s="10" t="s">
        <v>13</v>
      </c>
      <c r="C16" s="39">
        <f>SUM(C5:C14)</f>
        <v>784568697.46000004</v>
      </c>
      <c r="D16" s="39">
        <f t="shared" ref="D16:H16" si="2">SUM(D5:D14)</f>
        <v>190602800.46000001</v>
      </c>
      <c r="E16" s="39">
        <f t="shared" si="2"/>
        <v>975171497.92000008</v>
      </c>
      <c r="F16" s="39">
        <f t="shared" si="2"/>
        <v>888043242.79000008</v>
      </c>
      <c r="G16" s="40">
        <f t="shared" si="2"/>
        <v>888279689.00999999</v>
      </c>
      <c r="H16" s="41">
        <f t="shared" si="2"/>
        <v>103710991.54999995</v>
      </c>
      <c r="I16" s="35" t="s">
        <v>43</v>
      </c>
    </row>
    <row r="17" spans="1:9" x14ac:dyDescent="0.2">
      <c r="A17" s="26"/>
      <c r="B17" s="20"/>
      <c r="C17" s="21"/>
      <c r="D17" s="21"/>
      <c r="E17" s="27"/>
      <c r="F17" s="22" t="s">
        <v>21</v>
      </c>
      <c r="G17" s="28"/>
      <c r="H17" s="18"/>
      <c r="I17" s="35" t="s">
        <v>43</v>
      </c>
    </row>
    <row r="18" spans="1:9" x14ac:dyDescent="0.2">
      <c r="A18" s="65" t="s">
        <v>23</v>
      </c>
      <c r="B18" s="66"/>
      <c r="C18" s="55" t="s">
        <v>22</v>
      </c>
      <c r="D18" s="55"/>
      <c r="E18" s="55"/>
      <c r="F18" s="55"/>
      <c r="G18" s="55"/>
      <c r="H18" s="63" t="s">
        <v>19</v>
      </c>
      <c r="I18" s="35" t="s">
        <v>43</v>
      </c>
    </row>
    <row r="19" spans="1:9" ht="22.5" x14ac:dyDescent="0.2">
      <c r="A19" s="67"/>
      <c r="B19" s="68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4"/>
      <c r="I19" s="35" t="s">
        <v>43</v>
      </c>
    </row>
    <row r="20" spans="1:9" x14ac:dyDescent="0.2">
      <c r="A20" s="69"/>
      <c r="B20" s="70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35" t="s">
        <v>43</v>
      </c>
    </row>
    <row r="21" spans="1:9" ht="12.75" x14ac:dyDescent="0.2">
      <c r="A21" s="31" t="s">
        <v>27</v>
      </c>
      <c r="B21" s="12"/>
      <c r="C21" s="42">
        <f t="shared" ref="C21:H21" si="3">SUM(C22+C23+C24+C25+C26+C27+C28+C29)</f>
        <v>784568697.46000004</v>
      </c>
      <c r="D21" s="42">
        <f t="shared" si="3"/>
        <v>72971585.270000011</v>
      </c>
      <c r="E21" s="42">
        <f t="shared" si="3"/>
        <v>857540282.73000002</v>
      </c>
      <c r="F21" s="42">
        <f t="shared" si="3"/>
        <v>878456844.70000005</v>
      </c>
      <c r="G21" s="42">
        <f t="shared" si="3"/>
        <v>878693290.91999996</v>
      </c>
      <c r="H21" s="42">
        <f t="shared" si="3"/>
        <v>94124593.459999949</v>
      </c>
      <c r="I21" s="35" t="s">
        <v>43</v>
      </c>
    </row>
    <row r="22" spans="1:9" ht="12.75" x14ac:dyDescent="0.2">
      <c r="A22" s="13"/>
      <c r="B22" s="14" t="s">
        <v>0</v>
      </c>
      <c r="C22" s="43">
        <v>105612000</v>
      </c>
      <c r="D22" s="43">
        <v>-3947253.52</v>
      </c>
      <c r="E22" s="43">
        <f t="shared" ref="E22:E29" si="4">C22+D22</f>
        <v>101664746.48</v>
      </c>
      <c r="F22" s="43">
        <v>101664746.48</v>
      </c>
      <c r="G22" s="43">
        <v>101666530.48</v>
      </c>
      <c r="H22" s="43">
        <f t="shared" ref="H22:H29" si="5">G22-C22</f>
        <v>-3945469.5199999958</v>
      </c>
      <c r="I22" s="35" t="s">
        <v>34</v>
      </c>
    </row>
    <row r="23" spans="1:9" ht="12.75" x14ac:dyDescent="0.2">
      <c r="A23" s="13"/>
      <c r="B23" s="14" t="s">
        <v>1</v>
      </c>
      <c r="C23" s="43">
        <v>0</v>
      </c>
      <c r="D23" s="43">
        <v>0</v>
      </c>
      <c r="E23" s="43">
        <f t="shared" si="4"/>
        <v>0</v>
      </c>
      <c r="F23" s="43">
        <v>0</v>
      </c>
      <c r="G23" s="43">
        <v>0</v>
      </c>
      <c r="H23" s="43">
        <f t="shared" si="5"/>
        <v>0</v>
      </c>
      <c r="I23" s="35" t="s">
        <v>44</v>
      </c>
    </row>
    <row r="24" spans="1:9" ht="12.75" x14ac:dyDescent="0.2">
      <c r="A24" s="13"/>
      <c r="B24" s="14" t="s">
        <v>2</v>
      </c>
      <c r="C24" s="43">
        <v>0</v>
      </c>
      <c r="D24" s="43">
        <v>0</v>
      </c>
      <c r="E24" s="43">
        <f t="shared" si="4"/>
        <v>0</v>
      </c>
      <c r="F24" s="43">
        <v>0</v>
      </c>
      <c r="G24" s="43">
        <v>0</v>
      </c>
      <c r="H24" s="43">
        <f t="shared" si="5"/>
        <v>0</v>
      </c>
      <c r="I24" s="35" t="s">
        <v>35</v>
      </c>
    </row>
    <row r="25" spans="1:9" ht="12.75" x14ac:dyDescent="0.2">
      <c r="A25" s="13"/>
      <c r="B25" s="14" t="s">
        <v>3</v>
      </c>
      <c r="C25" s="43">
        <v>89403600</v>
      </c>
      <c r="D25" s="43">
        <v>-24597623.48</v>
      </c>
      <c r="E25" s="43">
        <f t="shared" si="4"/>
        <v>64805976.519999996</v>
      </c>
      <c r="F25" s="43">
        <v>64805976.390000001</v>
      </c>
      <c r="G25" s="43">
        <v>64805976.390000001</v>
      </c>
      <c r="H25" s="43">
        <f t="shared" si="5"/>
        <v>-24597623.609999999</v>
      </c>
      <c r="I25" s="35" t="s">
        <v>36</v>
      </c>
    </row>
    <row r="26" spans="1:9" ht="12.75" x14ac:dyDescent="0.2">
      <c r="A26" s="13"/>
      <c r="B26" s="14" t="s">
        <v>28</v>
      </c>
      <c r="C26" s="43">
        <v>9890400</v>
      </c>
      <c r="D26" s="43">
        <v>3117529.68</v>
      </c>
      <c r="E26" s="43">
        <f t="shared" si="4"/>
        <v>13007929.68</v>
      </c>
      <c r="F26" s="43">
        <v>13007929.68</v>
      </c>
      <c r="G26" s="43">
        <v>13007929.68</v>
      </c>
      <c r="H26" s="43">
        <f t="shared" si="5"/>
        <v>3117529.6799999997</v>
      </c>
      <c r="I26" s="35" t="s">
        <v>37</v>
      </c>
    </row>
    <row r="27" spans="1:9" ht="12.75" x14ac:dyDescent="0.2">
      <c r="A27" s="13"/>
      <c r="B27" s="14" t="s">
        <v>29</v>
      </c>
      <c r="C27" s="43">
        <v>34944000</v>
      </c>
      <c r="D27" s="43">
        <v>-8677809.0800000001</v>
      </c>
      <c r="E27" s="43">
        <f t="shared" si="4"/>
        <v>26266190.920000002</v>
      </c>
      <c r="F27" s="43">
        <v>26265912.670000002</v>
      </c>
      <c r="G27" s="43">
        <v>26091924.469999999</v>
      </c>
      <c r="H27" s="43">
        <f t="shared" si="5"/>
        <v>-8852075.5300000012</v>
      </c>
      <c r="I27" s="35" t="s">
        <v>38</v>
      </c>
    </row>
    <row r="28" spans="1:9" ht="22.5" x14ac:dyDescent="0.2">
      <c r="A28" s="13"/>
      <c r="B28" s="14" t="s">
        <v>30</v>
      </c>
      <c r="C28" s="43">
        <v>544718697.46000004</v>
      </c>
      <c r="D28" s="43">
        <v>107076741.67</v>
      </c>
      <c r="E28" s="43">
        <f t="shared" si="4"/>
        <v>651795439.13</v>
      </c>
      <c r="F28" s="43">
        <v>672712279.48000002</v>
      </c>
      <c r="G28" s="43">
        <v>673120929.89999998</v>
      </c>
      <c r="H28" s="43">
        <f t="shared" si="5"/>
        <v>128402232.43999994</v>
      </c>
      <c r="I28" s="35" t="s">
        <v>40</v>
      </c>
    </row>
    <row r="29" spans="1:9" ht="22.5" x14ac:dyDescent="0.2">
      <c r="A29" s="13"/>
      <c r="B29" s="14" t="s">
        <v>26</v>
      </c>
      <c r="C29" s="43">
        <v>0</v>
      </c>
      <c r="D29" s="43">
        <v>0</v>
      </c>
      <c r="E29" s="43">
        <f t="shared" si="4"/>
        <v>0</v>
      </c>
      <c r="F29" s="43">
        <v>0</v>
      </c>
      <c r="G29" s="43">
        <v>0</v>
      </c>
      <c r="H29" s="43">
        <f t="shared" si="5"/>
        <v>0</v>
      </c>
      <c r="I29" s="35" t="s">
        <v>41</v>
      </c>
    </row>
    <row r="30" spans="1:9" ht="5.25" customHeight="1" x14ac:dyDescent="0.2">
      <c r="A30" s="13"/>
      <c r="B30" s="14"/>
      <c r="C30" s="43"/>
      <c r="D30" s="43"/>
      <c r="E30" s="43"/>
      <c r="F30" s="43"/>
      <c r="G30" s="43"/>
      <c r="H30" s="43"/>
      <c r="I30" s="35" t="s">
        <v>43</v>
      </c>
    </row>
    <row r="31" spans="1:9" ht="41.25" customHeight="1" x14ac:dyDescent="0.2">
      <c r="A31" s="52" t="s">
        <v>45</v>
      </c>
      <c r="B31" s="53"/>
      <c r="C31" s="44">
        <f t="shared" ref="C31:H31" si="6">SUM(C32:C35)</f>
        <v>0</v>
      </c>
      <c r="D31" s="44">
        <f t="shared" si="6"/>
        <v>0</v>
      </c>
      <c r="E31" s="44">
        <f t="shared" si="6"/>
        <v>0</v>
      </c>
      <c r="F31" s="44">
        <f t="shared" si="6"/>
        <v>0</v>
      </c>
      <c r="G31" s="44">
        <f t="shared" si="6"/>
        <v>0</v>
      </c>
      <c r="H31" s="44">
        <f t="shared" si="6"/>
        <v>0</v>
      </c>
      <c r="I31" s="35" t="s">
        <v>43</v>
      </c>
    </row>
    <row r="32" spans="1:9" ht="12.75" x14ac:dyDescent="0.2">
      <c r="A32" s="13"/>
      <c r="B32" s="14" t="s">
        <v>1</v>
      </c>
      <c r="C32" s="43">
        <v>0</v>
      </c>
      <c r="D32" s="43">
        <v>0</v>
      </c>
      <c r="E32" s="43">
        <f>C32+D32</f>
        <v>0</v>
      </c>
      <c r="F32" s="43">
        <v>0</v>
      </c>
      <c r="G32" s="43">
        <v>0</v>
      </c>
      <c r="H32" s="43">
        <f>G32-C32</f>
        <v>0</v>
      </c>
      <c r="I32" s="35" t="s">
        <v>44</v>
      </c>
    </row>
    <row r="33" spans="1:9" ht="12.75" x14ac:dyDescent="0.2">
      <c r="A33" s="13"/>
      <c r="B33" s="14" t="s">
        <v>31</v>
      </c>
      <c r="C33" s="43">
        <v>0</v>
      </c>
      <c r="D33" s="43">
        <v>0</v>
      </c>
      <c r="E33" s="43">
        <f>C33+D33</f>
        <v>0</v>
      </c>
      <c r="F33" s="43">
        <v>0</v>
      </c>
      <c r="G33" s="43">
        <v>0</v>
      </c>
      <c r="H33" s="43">
        <f t="shared" ref="H33:H35" si="7">G33-C33</f>
        <v>0</v>
      </c>
      <c r="I33" s="35" t="s">
        <v>37</v>
      </c>
    </row>
    <row r="34" spans="1:9" ht="12.75" x14ac:dyDescent="0.2">
      <c r="A34" s="13"/>
      <c r="B34" s="14" t="s">
        <v>32</v>
      </c>
      <c r="C34" s="43">
        <v>0</v>
      </c>
      <c r="D34" s="43">
        <v>0</v>
      </c>
      <c r="E34" s="43">
        <f>C34+D34</f>
        <v>0</v>
      </c>
      <c r="F34" s="43">
        <v>0</v>
      </c>
      <c r="G34" s="43">
        <v>0</v>
      </c>
      <c r="H34" s="43">
        <f t="shared" si="7"/>
        <v>0</v>
      </c>
      <c r="I34" s="35" t="s">
        <v>39</v>
      </c>
    </row>
    <row r="35" spans="1:9" ht="22.5" x14ac:dyDescent="0.2">
      <c r="A35" s="13"/>
      <c r="B35" s="14" t="s">
        <v>26</v>
      </c>
      <c r="C35" s="43">
        <v>0</v>
      </c>
      <c r="D35" s="43">
        <v>0</v>
      </c>
      <c r="E35" s="43">
        <f>C35+D35</f>
        <v>0</v>
      </c>
      <c r="F35" s="43">
        <v>0</v>
      </c>
      <c r="G35" s="43">
        <v>0</v>
      </c>
      <c r="H35" s="43">
        <f t="shared" si="7"/>
        <v>0</v>
      </c>
      <c r="I35" s="35" t="s">
        <v>41</v>
      </c>
    </row>
    <row r="36" spans="1:9" ht="6.75" customHeight="1" x14ac:dyDescent="0.2">
      <c r="A36" s="13"/>
      <c r="B36" s="14"/>
      <c r="C36" s="43"/>
      <c r="D36" s="43"/>
      <c r="E36" s="43"/>
      <c r="F36" s="43"/>
      <c r="G36" s="43"/>
      <c r="H36" s="43"/>
      <c r="I36" s="35" t="s">
        <v>43</v>
      </c>
    </row>
    <row r="37" spans="1:9" ht="12.75" x14ac:dyDescent="0.2">
      <c r="A37" s="32" t="s">
        <v>33</v>
      </c>
      <c r="B37" s="15"/>
      <c r="C37" s="44">
        <f t="shared" ref="C37:H37" si="8">SUM(C38)</f>
        <v>0</v>
      </c>
      <c r="D37" s="44">
        <f t="shared" si="8"/>
        <v>117631215.19</v>
      </c>
      <c r="E37" s="44">
        <f t="shared" si="8"/>
        <v>117631215.19</v>
      </c>
      <c r="F37" s="44">
        <f t="shared" si="8"/>
        <v>9586398.0899999999</v>
      </c>
      <c r="G37" s="44">
        <f t="shared" si="8"/>
        <v>9586398.0899999999</v>
      </c>
      <c r="H37" s="44">
        <f t="shared" si="8"/>
        <v>9586398.0899999999</v>
      </c>
      <c r="I37" s="35" t="s">
        <v>43</v>
      </c>
    </row>
    <row r="38" spans="1:9" ht="12.75" x14ac:dyDescent="0.2">
      <c r="A38" s="11"/>
      <c r="B38" s="14" t="s">
        <v>6</v>
      </c>
      <c r="C38" s="43">
        <v>0</v>
      </c>
      <c r="D38" s="43">
        <v>117631215.19</v>
      </c>
      <c r="E38" s="43">
        <f>C38+D38</f>
        <v>117631215.19</v>
      </c>
      <c r="F38" s="43">
        <v>9586398.0899999999</v>
      </c>
      <c r="G38" s="43">
        <v>9586398.0899999999</v>
      </c>
      <c r="H38" s="43">
        <f>G38-C38</f>
        <v>9586398.0899999999</v>
      </c>
      <c r="I38" s="35" t="s">
        <v>42</v>
      </c>
    </row>
    <row r="39" spans="1:9" ht="12.75" x14ac:dyDescent="0.2">
      <c r="A39" s="16"/>
      <c r="B39" s="17" t="s">
        <v>13</v>
      </c>
      <c r="C39" s="39">
        <f>SUM(C37+C31+C21)</f>
        <v>784568697.46000004</v>
      </c>
      <c r="D39" s="39">
        <f t="shared" ref="D39:H39" si="9">SUM(D37+D31+D21)</f>
        <v>190602800.46000001</v>
      </c>
      <c r="E39" s="39">
        <f t="shared" si="9"/>
        <v>975171497.92000008</v>
      </c>
      <c r="F39" s="39">
        <f t="shared" si="9"/>
        <v>888043242.79000008</v>
      </c>
      <c r="G39" s="39">
        <f t="shared" si="9"/>
        <v>888279689.00999999</v>
      </c>
      <c r="H39" s="41">
        <f t="shared" si="9"/>
        <v>103710991.54999995</v>
      </c>
      <c r="I39" s="35" t="s">
        <v>43</v>
      </c>
    </row>
    <row r="40" spans="1:9" x14ac:dyDescent="0.2">
      <c r="A40" s="19"/>
      <c r="B40" s="20"/>
      <c r="C40" s="21"/>
      <c r="D40" s="21"/>
      <c r="E40" s="21"/>
      <c r="F40" s="22" t="s">
        <v>21</v>
      </c>
      <c r="G40" s="23"/>
      <c r="H40" s="18"/>
      <c r="I40" s="35" t="s">
        <v>43</v>
      </c>
    </row>
    <row r="41" spans="1:9" s="45" customFormat="1" x14ac:dyDescent="0.2">
      <c r="B41" s="29"/>
    </row>
    <row r="42" spans="1:9" s="45" customFormat="1" ht="12.75" x14ac:dyDescent="0.2">
      <c r="B42" s="51" t="s">
        <v>47</v>
      </c>
      <c r="C42" s="50"/>
      <c r="D42" s="50"/>
      <c r="E42" s="49" t="s">
        <v>48</v>
      </c>
      <c r="F42" s="50"/>
    </row>
    <row r="43" spans="1:9" s="45" customFormat="1" ht="12.75" x14ac:dyDescent="0.2">
      <c r="B43" s="51" t="s">
        <v>49</v>
      </c>
      <c r="C43" s="50"/>
      <c r="D43" s="50"/>
      <c r="E43" s="49" t="s">
        <v>50</v>
      </c>
      <c r="F43" s="50"/>
    </row>
    <row r="44" spans="1:9" ht="12.75" x14ac:dyDescent="0.2">
      <c r="B44" s="48"/>
      <c r="C44" s="47"/>
      <c r="D44" s="47"/>
      <c r="E44" s="46"/>
      <c r="F44" s="47"/>
    </row>
    <row r="45" spans="1:9" ht="12.75" x14ac:dyDescent="0.2">
      <c r="B45" s="48"/>
      <c r="C45" s="47"/>
      <c r="D45" s="47"/>
      <c r="E45" s="46"/>
      <c r="F45" s="47"/>
    </row>
  </sheetData>
  <sheetProtection formatCells="0" formatColumns="0" formatRows="0" insertRows="0" autoFilter="0"/>
  <mergeCells count="8"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55118110236220474" bottom="0.35433070866141736" header="0.31496062992125984" footer="0.31496062992125984"/>
  <pageSetup scale="85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opglo5</cp:lastModifiedBy>
  <cp:lastPrinted>2020-02-07T20:48:02Z</cp:lastPrinted>
  <dcterms:created xsi:type="dcterms:W3CDTF">2012-12-11T20:48:19Z</dcterms:created>
  <dcterms:modified xsi:type="dcterms:W3CDTF">2020-02-07T20:55:39Z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