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</workbook>
</file>

<file path=xl/calcChain.xml><?xml version="1.0" encoding="utf-8"?>
<calcChain xmlns="http://schemas.openxmlformats.org/spreadsheetml/2006/main">
  <c r="H38" i="4" l="1"/>
  <c r="H37" i="4" s="1"/>
  <c r="H39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31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E21" i="4" s="1"/>
  <c r="H21" i="4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16" i="4" s="1"/>
  <c r="H5" i="4"/>
  <c r="H16" i="4" s="1"/>
  <c r="E5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<sst xmlns="http://schemas.openxmlformats.org/spreadsheetml/2006/main" count="99" uniqueCount="51">
  <si>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</si>
  <si>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</si>
  <si>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</si>
  <si>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</si>
  <si>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</si>
  <si>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</si>
  <si>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</si>
  <si>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</si>
  <si>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</si>
  <si>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</si>
  <si>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</si>
  <si>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</si>
  <si>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</si>
  <si>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</si>
  <si>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</si>
  <si>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</si>
  <si>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</si>
  <si>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</si>
  <si>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</si>
  <si>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</si>
  <si>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</si>
  <si>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</si>
  <si>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</si>
  <si>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</si>
  <si>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</si>
  <si>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</si>
  <si>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</si>
  <si>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</si>
  <si>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</si>
  <si>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</si>
  <si>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</si>
  <si>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</si>
  <si>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</si>
  <si>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</si>
  <si>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</si>
  <si>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</si>
  <si>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</si>
  <si>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</si>
  <si>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</si>
  <si>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</si>
  <si>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</si>
  <si>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</si>
  <si>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</si>
  <si>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</si>
  <si>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</si>
  <si>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</si>
  <si>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SALAMANCA, GUANAJUATO.
ESTADO ANALÍTICO DE INGRESOS
DEL 1 DE ENERO AL 31 DE DICIEMBRE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</si>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</sst>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4" fontId="13" fillId="0" borderId="12" xfId="8" applyNumberFormat="1" applyFont="1" applyFill="1" applyBorder="1" applyAlignment="1" applyProtection="1">
      <alignment vertical="top"/>
      <protection locked="0"/>
    </xf>
    <xf numFmtId="4" fontId="13" fillId="0" borderId="14" xfId="8" applyNumberFormat="1" applyFont="1" applyFill="1" applyBorder="1" applyAlignment="1" applyProtection="1">
      <alignment vertical="top"/>
      <protection locked="0"/>
    </xf>
    <xf numFmtId="4" fontId="13" fillId="0" borderId="13" xfId="8" applyNumberFormat="1" applyFont="1" applyFill="1" applyBorder="1" applyAlignment="1" applyProtection="1">
      <alignment vertical="top"/>
      <protection locked="0"/>
    </xf>
    <xf numFmtId="4" fontId="1" fillId="0" borderId="7" xfId="8" applyNumberFormat="1" applyFont="1" applyFill="1" applyBorder="1" applyAlignment="1" applyProtection="1">
      <alignment vertical="top"/>
      <protection locked="0"/>
    </xf>
    <xf numFmtId="4" fontId="1" fillId="0" borderId="9" xfId="8" applyNumberFormat="1" applyFont="1" applyFill="1" applyBorder="1" applyAlignment="1" applyProtection="1">
      <alignment vertical="top"/>
      <protection locked="0"/>
    </xf>
    <xf numFmtId="4" fontId="1" fillId="0" borderId="12" xfId="8" applyNumberFormat="1" applyFont="1" applyFill="1" applyBorder="1" applyAlignment="1" applyProtection="1">
      <alignment vertical="top"/>
      <protection locked="0"/>
    </xf>
    <xf numFmtId="4" fontId="12" fillId="0" borderId="12" xfId="8" applyNumberFormat="1" applyFont="1" applyFill="1" applyBorder="1" applyAlignment="1" applyProtection="1">
      <alignment vertical="top"/>
      <protection locked="0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2" fillId="0" borderId="14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2" fillId="0" borderId="0" xfId="9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2" fillId="0" borderId="0" xfId="9" applyFont="1" applyFill="1" applyBorder="1" applyAlignment="1" applyProtection="1">
      <alignment horizontal="center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2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33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24"/>
    <cellStyle name="Millares 2 2 4" xfId="19"/>
    <cellStyle name="Millares 2 3" xfId="5"/>
    <cellStyle name="Millares 2 3 2" xfId="30"/>
    <cellStyle name="Millares 2 3 3" xfId="25"/>
    <cellStyle name="Millares 2 3 4" xfId="20"/>
    <cellStyle name="Millares 2 4" xfId="28"/>
    <cellStyle name="Millares 2 5" xfId="23"/>
    <cellStyle name="Millares 2 6" xfId="18"/>
    <cellStyle name="Millares 3" xfId="6"/>
    <cellStyle name="Millares 3 2" xfId="31"/>
    <cellStyle name="Millares 3 3" xfId="26"/>
    <cellStyle name="Millares 3 4" xfId="21"/>
    <cellStyle name="Moneda 2" xfId="7"/>
    <cellStyle name="Moneda 2 2" xfId="32"/>
    <cellStyle name="Moneda 2 3" xfId="27"/>
    <cellStyle name="Moneda 2 4" xfId="22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E31" sqref="E31"/>
    </sheetView>
  </sheetViews>
  <sheetFormatPr baseColWidth="10" defaultRowHeight="11.25" x14ac:dyDescent="0.2"/>
  <cols>
    <col min="1" max="1" width="1.83203125" style="2" customWidth="1"/>
    <col min="2" max="2" width="60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46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2.75" x14ac:dyDescent="0.2">
      <c r="A5" s="24"/>
      <c r="B5" s="33" t="s">
        <v>0</v>
      </c>
      <c r="C5" s="36">
        <v>105612000</v>
      </c>
      <c r="D5" s="36">
        <v>-3947253.52</v>
      </c>
      <c r="E5" s="36">
        <f>C5+D5</f>
        <v>101664746.48</v>
      </c>
      <c r="F5" s="36">
        <v>101664746.48</v>
      </c>
      <c r="G5" s="36">
        <v>101666530.48</v>
      </c>
      <c r="H5" s="36">
        <f>G5-C5</f>
        <v>-3945469.5199999958</v>
      </c>
      <c r="I5" s="35" t="s">
        <v>34</v>
      </c>
    </row>
    <row r="6" spans="1:9" ht="12.75" x14ac:dyDescent="0.2">
      <c r="A6" s="25"/>
      <c r="B6" s="34" t="s">
        <v>1</v>
      </c>
      <c r="C6" s="37">
        <v>0</v>
      </c>
      <c r="D6" s="37">
        <v>0</v>
      </c>
      <c r="E6" s="37">
        <f t="shared" ref="E6:E14" si="0">C6+D6</f>
        <v>0</v>
      </c>
      <c r="F6" s="37">
        <v>0</v>
      </c>
      <c r="G6" s="37">
        <v>0</v>
      </c>
      <c r="H6" s="37">
        <f t="shared" ref="H6:H14" si="1">G6-C6</f>
        <v>0</v>
      </c>
      <c r="I6" s="35" t="s">
        <v>44</v>
      </c>
    </row>
    <row r="7" spans="1:9" ht="12.75" x14ac:dyDescent="0.2">
      <c r="A7" s="24"/>
      <c r="B7" s="33" t="s">
        <v>2</v>
      </c>
      <c r="C7" s="37">
        <v>0</v>
      </c>
      <c r="D7" s="37">
        <v>0</v>
      </c>
      <c r="E7" s="37">
        <f t="shared" si="0"/>
        <v>0</v>
      </c>
      <c r="F7" s="37">
        <v>0</v>
      </c>
      <c r="G7" s="37">
        <v>0</v>
      </c>
      <c r="H7" s="37">
        <f t="shared" si="1"/>
        <v>0</v>
      </c>
      <c r="I7" s="35" t="s">
        <v>35</v>
      </c>
    </row>
    <row r="8" spans="1:9" ht="12.75" x14ac:dyDescent="0.2">
      <c r="A8" s="24"/>
      <c r="B8" s="33" t="s">
        <v>3</v>
      </c>
      <c r="C8" s="37">
        <v>89403600</v>
      </c>
      <c r="D8" s="37">
        <v>-24597623.48</v>
      </c>
      <c r="E8" s="37">
        <f t="shared" si="0"/>
        <v>64805976.519999996</v>
      </c>
      <c r="F8" s="37">
        <v>64805976.390000001</v>
      </c>
      <c r="G8" s="37">
        <v>64805976.390000001</v>
      </c>
      <c r="H8" s="37">
        <f t="shared" si="1"/>
        <v>-24597623.609999999</v>
      </c>
      <c r="I8" s="35" t="s">
        <v>36</v>
      </c>
    </row>
    <row r="9" spans="1:9" ht="12.75" x14ac:dyDescent="0.2">
      <c r="A9" s="24"/>
      <c r="B9" s="33" t="s">
        <v>4</v>
      </c>
      <c r="C9" s="37">
        <v>9890400</v>
      </c>
      <c r="D9" s="37">
        <v>3117529.68</v>
      </c>
      <c r="E9" s="37">
        <f t="shared" si="0"/>
        <v>13007929.68</v>
      </c>
      <c r="F9" s="37">
        <v>13007929.68</v>
      </c>
      <c r="G9" s="37">
        <v>13007929.68</v>
      </c>
      <c r="H9" s="37">
        <f t="shared" si="1"/>
        <v>3117529.6799999997</v>
      </c>
      <c r="I9" s="35" t="s">
        <v>37</v>
      </c>
    </row>
    <row r="10" spans="1:9" ht="12.75" x14ac:dyDescent="0.2">
      <c r="A10" s="25"/>
      <c r="B10" s="34" t="s">
        <v>5</v>
      </c>
      <c r="C10" s="37">
        <v>34944000</v>
      </c>
      <c r="D10" s="37">
        <v>-8677809.0800000001</v>
      </c>
      <c r="E10" s="37">
        <f t="shared" si="0"/>
        <v>26266190.920000002</v>
      </c>
      <c r="F10" s="37">
        <v>26265912.670000002</v>
      </c>
      <c r="G10" s="37">
        <v>26091924.469999999</v>
      </c>
      <c r="H10" s="37">
        <f t="shared" si="1"/>
        <v>-8852075.5300000012</v>
      </c>
      <c r="I10" s="35" t="s">
        <v>38</v>
      </c>
    </row>
    <row r="11" spans="1:9" ht="12.75" x14ac:dyDescent="0.2">
      <c r="A11" s="30"/>
      <c r="B11" s="33" t="s">
        <v>24</v>
      </c>
      <c r="C11" s="37">
        <v>0</v>
      </c>
      <c r="D11" s="37">
        <v>0</v>
      </c>
      <c r="E11" s="37">
        <f t="shared" si="0"/>
        <v>0</v>
      </c>
      <c r="F11" s="37">
        <v>0</v>
      </c>
      <c r="G11" s="37">
        <v>0</v>
      </c>
      <c r="H11" s="37">
        <f t="shared" si="1"/>
        <v>0</v>
      </c>
      <c r="I11" s="35" t="s">
        <v>39</v>
      </c>
    </row>
    <row r="12" spans="1:9" ht="22.5" x14ac:dyDescent="0.2">
      <c r="A12" s="30"/>
      <c r="B12" s="33" t="s">
        <v>25</v>
      </c>
      <c r="C12" s="37">
        <v>544718697.46000004</v>
      </c>
      <c r="D12" s="37">
        <v>107076741.67</v>
      </c>
      <c r="E12" s="37">
        <f t="shared" si="0"/>
        <v>651795439.13</v>
      </c>
      <c r="F12" s="37">
        <v>672712279.48000002</v>
      </c>
      <c r="G12" s="37">
        <v>673120929.89999998</v>
      </c>
      <c r="H12" s="37">
        <f t="shared" si="1"/>
        <v>128402232.43999994</v>
      </c>
      <c r="I12" s="35" t="s">
        <v>40</v>
      </c>
    </row>
    <row r="13" spans="1:9" ht="22.5" x14ac:dyDescent="0.2">
      <c r="A13" s="30"/>
      <c r="B13" s="33" t="s">
        <v>26</v>
      </c>
      <c r="C13" s="37">
        <v>0</v>
      </c>
      <c r="D13" s="37">
        <v>0</v>
      </c>
      <c r="E13" s="37">
        <f t="shared" si="0"/>
        <v>0</v>
      </c>
      <c r="F13" s="37">
        <v>0</v>
      </c>
      <c r="G13" s="37">
        <v>0</v>
      </c>
      <c r="H13" s="37">
        <f t="shared" si="1"/>
        <v>0</v>
      </c>
      <c r="I13" s="35" t="s">
        <v>41</v>
      </c>
    </row>
    <row r="14" spans="1:9" ht="12.75" x14ac:dyDescent="0.2">
      <c r="A14" s="24"/>
      <c r="B14" s="33" t="s">
        <v>6</v>
      </c>
      <c r="C14" s="37">
        <v>0</v>
      </c>
      <c r="D14" s="37">
        <v>117631215.19</v>
      </c>
      <c r="E14" s="37">
        <f t="shared" si="0"/>
        <v>117631215.19</v>
      </c>
      <c r="F14" s="37">
        <v>9586398.0899999999</v>
      </c>
      <c r="G14" s="37">
        <v>9586398.0899999999</v>
      </c>
      <c r="H14" s="37">
        <f t="shared" si="1"/>
        <v>9586398.0899999999</v>
      </c>
      <c r="I14" s="35" t="s">
        <v>42</v>
      </c>
    </row>
    <row r="15" spans="1:9" ht="12.75" x14ac:dyDescent="0.2">
      <c r="A15" s="24"/>
      <c r="C15" s="38"/>
      <c r="D15" s="38"/>
      <c r="E15" s="38"/>
      <c r="F15" s="38"/>
      <c r="G15" s="38"/>
      <c r="H15" s="38"/>
      <c r="I15" s="35" t="s">
        <v>43</v>
      </c>
    </row>
    <row r="16" spans="1:9" ht="12.75" x14ac:dyDescent="0.2">
      <c r="A16" s="9"/>
      <c r="B16" s="10" t="s">
        <v>13</v>
      </c>
      <c r="C16" s="39">
        <f>SUM(C5:C14)</f>
        <v>784568697.46000004</v>
      </c>
      <c r="D16" s="39">
        <f t="shared" ref="D16:H16" si="2">SUM(D5:D14)</f>
        <v>190602800.46000001</v>
      </c>
      <c r="E16" s="39">
        <f t="shared" si="2"/>
        <v>975171497.92000008</v>
      </c>
      <c r="F16" s="39">
        <f t="shared" si="2"/>
        <v>888043242.79000008</v>
      </c>
      <c r="G16" s="40">
        <f t="shared" si="2"/>
        <v>888279689.00999999</v>
      </c>
      <c r="H16" s="41">
        <f t="shared" si="2"/>
        <v>103710991.54999995</v>
      </c>
      <c r="I16" s="35" t="s">
        <v>43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5" t="s">
        <v>43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35" t="s">
        <v>43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35" t="s">
        <v>43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43</v>
      </c>
    </row>
    <row r="21" spans="1:9" ht="12.75" x14ac:dyDescent="0.2">
      <c r="A21" s="31" t="s">
        <v>27</v>
      </c>
      <c r="B21" s="12"/>
      <c r="C21" s="42">
        <f t="shared" ref="C21:H21" si="3">SUM(C22+C23+C24+C25+C26+C27+C28+C29)</f>
        <v>784568697.46000004</v>
      </c>
      <c r="D21" s="42">
        <f t="shared" si="3"/>
        <v>72971585.270000011</v>
      </c>
      <c r="E21" s="42">
        <f t="shared" si="3"/>
        <v>857540282.73000002</v>
      </c>
      <c r="F21" s="42">
        <f t="shared" si="3"/>
        <v>878456844.70000005</v>
      </c>
      <c r="G21" s="42">
        <f t="shared" si="3"/>
        <v>878693290.91999996</v>
      </c>
      <c r="H21" s="42">
        <f t="shared" si="3"/>
        <v>94124593.459999949</v>
      </c>
      <c r="I21" s="35" t="s">
        <v>43</v>
      </c>
    </row>
    <row r="22" spans="1:9" ht="12.75" x14ac:dyDescent="0.2">
      <c r="A22" s="13"/>
      <c r="B22" s="14" t="s">
        <v>0</v>
      </c>
      <c r="C22" s="43">
        <v>105612000</v>
      </c>
      <c r="D22" s="43">
        <v>-3947253.52</v>
      </c>
      <c r="E22" s="43">
        <f t="shared" ref="E22:E29" si="4">C22+D22</f>
        <v>101664746.48</v>
      </c>
      <c r="F22" s="43">
        <v>101664746.48</v>
      </c>
      <c r="G22" s="43">
        <v>101666530.48</v>
      </c>
      <c r="H22" s="43">
        <f t="shared" ref="H22:H29" si="5">G22-C22</f>
        <v>-3945469.5199999958</v>
      </c>
      <c r="I22" s="35" t="s">
        <v>34</v>
      </c>
    </row>
    <row r="23" spans="1:9" ht="12.75" x14ac:dyDescent="0.2">
      <c r="A23" s="13"/>
      <c r="B23" s="14" t="s">
        <v>1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si="5"/>
        <v>0</v>
      </c>
      <c r="I23" s="35" t="s">
        <v>44</v>
      </c>
    </row>
    <row r="24" spans="1:9" ht="12.75" x14ac:dyDescent="0.2">
      <c r="A24" s="13"/>
      <c r="B24" s="14" t="s">
        <v>2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5"/>
        <v>0</v>
      </c>
      <c r="I24" s="35" t="s">
        <v>35</v>
      </c>
    </row>
    <row r="25" spans="1:9" ht="12.75" x14ac:dyDescent="0.2">
      <c r="A25" s="13"/>
      <c r="B25" s="14" t="s">
        <v>3</v>
      </c>
      <c r="C25" s="43">
        <v>89403600</v>
      </c>
      <c r="D25" s="43">
        <v>-24597623.48</v>
      </c>
      <c r="E25" s="43">
        <f t="shared" si="4"/>
        <v>64805976.519999996</v>
      </c>
      <c r="F25" s="43">
        <v>64805976.390000001</v>
      </c>
      <c r="G25" s="43">
        <v>64805976.390000001</v>
      </c>
      <c r="H25" s="43">
        <f t="shared" si="5"/>
        <v>-24597623.609999999</v>
      </c>
      <c r="I25" s="35" t="s">
        <v>36</v>
      </c>
    </row>
    <row r="26" spans="1:9" ht="12.75" x14ac:dyDescent="0.2">
      <c r="A26" s="13"/>
      <c r="B26" s="14" t="s">
        <v>28</v>
      </c>
      <c r="C26" s="43">
        <v>9890400</v>
      </c>
      <c r="D26" s="43">
        <v>3117529.68</v>
      </c>
      <c r="E26" s="43">
        <f t="shared" si="4"/>
        <v>13007929.68</v>
      </c>
      <c r="F26" s="43">
        <v>13007929.68</v>
      </c>
      <c r="G26" s="43">
        <v>13007929.68</v>
      </c>
      <c r="H26" s="43">
        <f t="shared" si="5"/>
        <v>3117529.6799999997</v>
      </c>
      <c r="I26" s="35" t="s">
        <v>37</v>
      </c>
    </row>
    <row r="27" spans="1:9" ht="12.75" x14ac:dyDescent="0.2">
      <c r="A27" s="13"/>
      <c r="B27" s="14" t="s">
        <v>29</v>
      </c>
      <c r="C27" s="43">
        <v>34944000</v>
      </c>
      <c r="D27" s="43">
        <v>-8677809.0800000001</v>
      </c>
      <c r="E27" s="43">
        <f t="shared" si="4"/>
        <v>26266190.920000002</v>
      </c>
      <c r="F27" s="43">
        <v>26265912.670000002</v>
      </c>
      <c r="G27" s="43">
        <v>26091924.469999999</v>
      </c>
      <c r="H27" s="43">
        <f t="shared" si="5"/>
        <v>-8852075.5300000012</v>
      </c>
      <c r="I27" s="35" t="s">
        <v>38</v>
      </c>
    </row>
    <row r="28" spans="1:9" ht="22.5" x14ac:dyDescent="0.2">
      <c r="A28" s="13"/>
      <c r="B28" s="14" t="s">
        <v>30</v>
      </c>
      <c r="C28" s="43">
        <v>544718697.46000004</v>
      </c>
      <c r="D28" s="43">
        <v>107076741.67</v>
      </c>
      <c r="E28" s="43">
        <f t="shared" si="4"/>
        <v>651795439.13</v>
      </c>
      <c r="F28" s="43">
        <v>672712279.48000002</v>
      </c>
      <c r="G28" s="43">
        <v>673120929.89999998</v>
      </c>
      <c r="H28" s="43">
        <f t="shared" si="5"/>
        <v>128402232.43999994</v>
      </c>
      <c r="I28" s="35" t="s">
        <v>40</v>
      </c>
    </row>
    <row r="29" spans="1:9" ht="22.5" x14ac:dyDescent="0.2">
      <c r="A29" s="13"/>
      <c r="B29" s="14" t="s">
        <v>26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5"/>
        <v>0</v>
      </c>
      <c r="I29" s="35" t="s">
        <v>41</v>
      </c>
    </row>
    <row r="30" spans="1:9" ht="5.25" customHeight="1" x14ac:dyDescent="0.2">
      <c r="A30" s="13"/>
      <c r="B30" s="14"/>
      <c r="C30" s="43"/>
      <c r="D30" s="43"/>
      <c r="E30" s="43"/>
      <c r="F30" s="43"/>
      <c r="G30" s="43"/>
      <c r="H30" s="43"/>
      <c r="I30" s="35" t="s">
        <v>43</v>
      </c>
    </row>
    <row r="31" spans="1:9" ht="41.25" customHeight="1" x14ac:dyDescent="0.2">
      <c r="A31" s="52" t="s">
        <v>45</v>
      </c>
      <c r="B31" s="53"/>
      <c r="C31" s="44">
        <f t="shared" ref="C31:H31" si="6">SUM(C32:C35)</f>
        <v>0</v>
      </c>
      <c r="D31" s="44">
        <f t="shared" si="6"/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35" t="s">
        <v>43</v>
      </c>
    </row>
    <row r="32" spans="1:9" ht="12.75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  <c r="I32" s="35" t="s">
        <v>44</v>
      </c>
    </row>
    <row r="33" spans="1:9" ht="12.75" x14ac:dyDescent="0.2">
      <c r="A33" s="13"/>
      <c r="B33" s="14" t="s">
        <v>31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  <c r="I33" s="35" t="s">
        <v>37</v>
      </c>
    </row>
    <row r="34" spans="1:9" ht="12.75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  <c r="I34" s="35" t="s">
        <v>39</v>
      </c>
    </row>
    <row r="35" spans="1:9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  <c r="I35" s="35" t="s">
        <v>41</v>
      </c>
    </row>
    <row r="36" spans="1:9" ht="6.75" customHeight="1" x14ac:dyDescent="0.2">
      <c r="A36" s="13"/>
      <c r="B36" s="14"/>
      <c r="C36" s="43"/>
      <c r="D36" s="43"/>
      <c r="E36" s="43"/>
      <c r="F36" s="43"/>
      <c r="G36" s="43"/>
      <c r="H36" s="43"/>
      <c r="I36" s="35" t="s">
        <v>43</v>
      </c>
    </row>
    <row r="37" spans="1:9" ht="12.75" x14ac:dyDescent="0.2">
      <c r="A37" s="32" t="s">
        <v>33</v>
      </c>
      <c r="B37" s="15"/>
      <c r="C37" s="44">
        <f t="shared" ref="C37:H37" si="8">SUM(C38)</f>
        <v>0</v>
      </c>
      <c r="D37" s="44">
        <f t="shared" si="8"/>
        <v>117631215.19</v>
      </c>
      <c r="E37" s="44">
        <f t="shared" si="8"/>
        <v>117631215.19</v>
      </c>
      <c r="F37" s="44">
        <f t="shared" si="8"/>
        <v>9586398.0899999999</v>
      </c>
      <c r="G37" s="44">
        <f t="shared" si="8"/>
        <v>9586398.0899999999</v>
      </c>
      <c r="H37" s="44">
        <f t="shared" si="8"/>
        <v>9586398.0899999999</v>
      </c>
      <c r="I37" s="35" t="s">
        <v>43</v>
      </c>
    </row>
    <row r="38" spans="1:9" ht="12.75" x14ac:dyDescent="0.2">
      <c r="A38" s="11"/>
      <c r="B38" s="14" t="s">
        <v>6</v>
      </c>
      <c r="C38" s="43">
        <v>0</v>
      </c>
      <c r="D38" s="43">
        <v>117631215.19</v>
      </c>
      <c r="E38" s="43">
        <f>C38+D38</f>
        <v>117631215.19</v>
      </c>
      <c r="F38" s="43">
        <v>9586398.0899999999</v>
      </c>
      <c r="G38" s="43">
        <v>9586398.0899999999</v>
      </c>
      <c r="H38" s="43">
        <f>G38-C38</f>
        <v>9586398.0899999999</v>
      </c>
      <c r="I38" s="35" t="s">
        <v>42</v>
      </c>
    </row>
    <row r="39" spans="1:9" ht="12.75" x14ac:dyDescent="0.2">
      <c r="A39" s="16"/>
      <c r="B39" s="17" t="s">
        <v>13</v>
      </c>
      <c r="C39" s="39">
        <f>SUM(C37+C31+C21)</f>
        <v>784568697.46000004</v>
      </c>
      <c r="D39" s="39">
        <f t="shared" ref="D39:H39" si="9">SUM(D37+D31+D21)</f>
        <v>190602800.46000001</v>
      </c>
      <c r="E39" s="39">
        <f t="shared" si="9"/>
        <v>975171497.92000008</v>
      </c>
      <c r="F39" s="39">
        <f t="shared" si="9"/>
        <v>888043242.79000008</v>
      </c>
      <c r="G39" s="39">
        <f t="shared" si="9"/>
        <v>888279689.00999999</v>
      </c>
      <c r="H39" s="41">
        <f t="shared" si="9"/>
        <v>103710991.54999995</v>
      </c>
      <c r="I39" s="35" t="s">
        <v>43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5" t="s">
        <v>43</v>
      </c>
    </row>
    <row r="41" spans="1:9" s="45" customFormat="1" x14ac:dyDescent="0.2">
      <c r="B41" s="29"/>
    </row>
    <row r="42" spans="1:9" s="45" customFormat="1" ht="12.75" x14ac:dyDescent="0.2">
      <c r="B42" s="51" t="s">
        <v>47</v>
      </c>
      <c r="C42" s="50"/>
      <c r="D42" s="50"/>
      <c r="E42" s="49" t="s">
        <v>48</v>
      </c>
      <c r="F42" s="50"/>
    </row>
    <row r="43" spans="1:9" s="45" customFormat="1" ht="12.75" x14ac:dyDescent="0.2">
      <c r="B43" s="51" t="s">
        <v>49</v>
      </c>
      <c r="C43" s="50"/>
      <c r="D43" s="50"/>
      <c r="E43" s="49" t="s">
        <v>50</v>
      </c>
      <c r="F43" s="50"/>
    </row>
    <row r="44" spans="1:9" ht="12.75" x14ac:dyDescent="0.2">
      <c r="B44" s="48"/>
      <c r="C44" s="47"/>
      <c r="D44" s="47"/>
      <c r="E44" s="46"/>
      <c r="F44" s="47"/>
    </row>
    <row r="45" spans="1:9" ht="12.75" x14ac:dyDescent="0.2">
      <c r="B45" s="48"/>
      <c r="C45" s="47"/>
      <c r="D45" s="47"/>
      <c r="E45" s="46"/>
      <c r="F45" s="47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55118110236220474" bottom="0.35433070866141736" header="0.31496062992125984" footer="0.31496062992125984"/>
  <pageSetup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2020-02-07T20:48:02Z</cp:lastPrinted>
  <dcterms:created xsi:type="dcterms:W3CDTF">2012-12-11T20:48:19Z</dcterms:created>
  <dcterms:modified xsi:type="dcterms:W3CDTF">2020-02-07T20:55:39Z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